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ковыльный" sheetId="18" r:id="rId1"/>
    <sheet name="Лист1" sheetId="47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8"/>
  <c r="E29" l="1"/>
  <c r="E26"/>
  <c r="E23"/>
  <c r="E20"/>
  <c r="E17"/>
  <c r="E15" l="1"/>
  <c r="D28" l="1"/>
  <c r="D19"/>
  <c r="D22"/>
  <c r="D25"/>
  <c r="D33"/>
  <c r="D32"/>
  <c r="D31"/>
  <c r="E22"/>
  <c r="E28" l="1"/>
  <c r="E25"/>
  <c r="E19"/>
  <c r="F13" l="1"/>
  <c r="C13" l="1"/>
  <c r="D15"/>
  <c r="D13" s="1"/>
  <c r="E13"/>
  <c r="C28" l="1"/>
  <c r="C25"/>
  <c r="C22"/>
  <c r="C19"/>
  <c r="D16"/>
  <c r="C12" l="1"/>
  <c r="E12" l="1"/>
  <c r="D14"/>
  <c r="D12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<sst xmlns="http://schemas.openxmlformats.org/spreadsheetml/2006/main" count="57" uniqueCount="34">
  <si>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</si>
  <si>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</si>
  <si>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</si>
  <si>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</si>
  <si>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</si>
  <si>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</si>
  <si>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</si>
  <si>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</si>
  <si>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</si>
  <si>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</si>
  <si>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</si>
  <si>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</si>
  <si>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</si>
  <si>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</si>
  <si>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</si>
  <si>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</si>
  <si>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</si>
  <si>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</si>
  <si>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</si>
  <si>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</si>
  <si>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</si>
  <si>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</si>
  <si>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</si>
  <si>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</si>
  <si>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</si>
  <si>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</si>
  <si>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</si>
  <si>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</si>
  <si>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2021 год</t>
  </si>
  <si>
    <t>«Общеобразовательная школа села Ковыльное отдела образования по Есильскому району управления образования Акмолинской области»</t>
  </si>
  <si>
    <t xml:space="preserve">3. Фонд заработной платы   </t>
  </si>
  <si>
    <t xml:space="preserve">2. Всего расходы, тыс.тенге    </t>
  </si>
  <si>
    <t>по состоянию на "1" января 2022г.</t>
  </si>
  <si>
    <t>в.т.ч. 4 кв.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</si>
</sst>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33"/>
  <sheetViews>
    <sheetView tabSelected="1" zoomScale="70" zoomScaleNormal="70" workbookViewId="0">
      <selection activeCell="G33" sqref="G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23" customWidth="1"/>
    <col min="5" max="5" width="16.5703125" style="23" customWidth="1"/>
    <col min="6" max="6" width="13.85546875" style="23" customWidth="1"/>
    <col min="7" max="7" width="12" style="2" customWidth="1"/>
    <col min="8" max="8" width="9.140625" style="2"/>
    <col min="9" max="9" width="12" style="2" customWidth="1"/>
    <col min="10" max="10" width="9.140625" style="2"/>
    <col min="11" max="11" width="13.28515625" style="2" customWidth="1"/>
    <col min="12" max="16384" width="9.140625" style="2"/>
  </cols>
  <sheetData>
    <row r="1" spans="1:11">
      <c r="A1" s="35" t="s">
        <v>12</v>
      </c>
      <c r="B1" s="35"/>
      <c r="C1" s="35"/>
      <c r="D1" s="35"/>
      <c r="E1" s="35"/>
      <c r="F1" s="31"/>
    </row>
    <row r="2" spans="1:11">
      <c r="A2" s="35" t="s">
        <v>32</v>
      </c>
      <c r="B2" s="35"/>
      <c r="C2" s="35"/>
      <c r="D2" s="35"/>
      <c r="E2" s="35"/>
      <c r="F2" s="31"/>
    </row>
    <row r="3" spans="1:11">
      <c r="A3" s="1"/>
    </row>
    <row r="4" spans="1:11" ht="49.5" customHeight="1">
      <c r="A4" s="40" t="s">
        <v>29</v>
      </c>
      <c r="B4" s="40"/>
      <c r="C4" s="40"/>
      <c r="D4" s="40"/>
      <c r="E4" s="40"/>
      <c r="F4" s="29"/>
    </row>
    <row r="5" spans="1:11" ht="15.75" customHeight="1">
      <c r="A5" s="36" t="s">
        <v>13</v>
      </c>
      <c r="B5" s="36"/>
      <c r="C5" s="36"/>
      <c r="D5" s="36"/>
      <c r="E5" s="36"/>
      <c r="F5" s="30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37" t="s">
        <v>24</v>
      </c>
      <c r="B9" s="39" t="s">
        <v>15</v>
      </c>
      <c r="C9" s="38" t="s">
        <v>28</v>
      </c>
      <c r="D9" s="38"/>
      <c r="E9" s="38"/>
      <c r="F9" s="34" t="s">
        <v>33</v>
      </c>
      <c r="K9" s="22"/>
    </row>
    <row r="10" spans="1:11" ht="40.5">
      <c r="A10" s="37"/>
      <c r="B10" s="39"/>
      <c r="C10" s="24" t="s">
        <v>16</v>
      </c>
      <c r="D10" s="24" t="s">
        <v>17</v>
      </c>
      <c r="E10" s="25" t="s">
        <v>11</v>
      </c>
      <c r="F10" s="25"/>
    </row>
    <row r="11" spans="1:11">
      <c r="A11" s="5" t="s">
        <v>18</v>
      </c>
      <c r="B11" s="6" t="s">
        <v>10</v>
      </c>
      <c r="C11" s="26">
        <v>77</v>
      </c>
      <c r="D11" s="26">
        <v>77</v>
      </c>
      <c r="E11" s="26">
        <v>76</v>
      </c>
      <c r="F11" s="26">
        <v>76</v>
      </c>
    </row>
    <row r="12" spans="1:11" ht="25.5">
      <c r="A12" s="10" t="s">
        <v>20</v>
      </c>
      <c r="B12" s="6" t="s">
        <v>2</v>
      </c>
      <c r="C12" s="21">
        <f>(C13-C32)/C11</f>
        <v>783.2987012987013</v>
      </c>
      <c r="D12" s="21">
        <f t="shared" ref="D12:E12" si="0">(D13-D32)/D11</f>
        <v>679.43506493506493</v>
      </c>
      <c r="E12" s="21">
        <f t="shared" si="0"/>
        <v>733.00131578947378</v>
      </c>
      <c r="F12" s="21"/>
    </row>
    <row r="13" spans="1:11" ht="25.5">
      <c r="A13" s="5" t="s">
        <v>31</v>
      </c>
      <c r="B13" s="6" t="s">
        <v>2</v>
      </c>
      <c r="C13" s="32">
        <f>C15+C29+C30+C31+C32+C33</f>
        <v>62184</v>
      </c>
      <c r="D13" s="32">
        <f>D15+D29+D30+D31+D32+D33</f>
        <v>52784</v>
      </c>
      <c r="E13" s="32">
        <f>E15+E29+E30+E31+E32+E33</f>
        <v>55708.100000000006</v>
      </c>
      <c r="F13" s="32">
        <f>F15+F29+F30+F31+F32+F33</f>
        <v>29866.300000000003</v>
      </c>
      <c r="G13" s="2" t="s">
        <v>27</v>
      </c>
    </row>
    <row r="14" spans="1:11">
      <c r="A14" s="8" t="s">
        <v>0</v>
      </c>
      <c r="B14" s="9"/>
      <c r="C14" s="21"/>
      <c r="D14" s="21">
        <f t="shared" ref="D14" si="1">C14</f>
        <v>0</v>
      </c>
      <c r="E14" s="21"/>
      <c r="F14" s="21"/>
      <c r="G14" s="15"/>
    </row>
    <row r="15" spans="1:11" ht="25.5">
      <c r="A15" s="5" t="s">
        <v>30</v>
      </c>
      <c r="B15" s="6" t="s">
        <v>2</v>
      </c>
      <c r="C15" s="32">
        <v>45912</v>
      </c>
      <c r="D15" s="32">
        <f>D17+D20+D23+D26</f>
        <v>43208</v>
      </c>
      <c r="E15" s="32">
        <f>20505.6+F15</f>
        <v>44643.3</v>
      </c>
      <c r="F15" s="32">
        <v>24137.7</v>
      </c>
      <c r="G15" s="15"/>
    </row>
    <row r="16" spans="1:11">
      <c r="A16" s="8" t="s">
        <v>1</v>
      </c>
      <c r="B16" s="9"/>
      <c r="C16" s="21">
        <v>0</v>
      </c>
      <c r="D16" s="21">
        <f t="shared" ref="D16" si="2">C16</f>
        <v>0</v>
      </c>
      <c r="E16" s="21">
        <v>0</v>
      </c>
      <c r="F16" s="21"/>
    </row>
    <row r="17" spans="1:10" s="17" customFormat="1" ht="25.5">
      <c r="A17" s="18" t="s">
        <v>25</v>
      </c>
      <c r="B17" s="16" t="s">
        <v>2</v>
      </c>
      <c r="C17" s="26">
        <v>5658</v>
      </c>
      <c r="D17" s="26">
        <v>5055</v>
      </c>
      <c r="E17" s="26">
        <f>1414.5+F17</f>
        <v>3293.1</v>
      </c>
      <c r="F17" s="26">
        <v>1878.6</v>
      </c>
      <c r="G17" s="15"/>
    </row>
    <row r="18" spans="1:10" s="17" customFormat="1">
      <c r="A18" s="19" t="s">
        <v>4</v>
      </c>
      <c r="B18" s="20" t="s">
        <v>3</v>
      </c>
      <c r="C18" s="33">
        <v>3</v>
      </c>
      <c r="D18" s="33">
        <v>3</v>
      </c>
      <c r="E18" s="21">
        <v>3</v>
      </c>
      <c r="F18" s="21">
        <v>3</v>
      </c>
    </row>
    <row r="19" spans="1:10" s="17" customFormat="1" ht="21.95" customHeight="1">
      <c r="A19" s="19" t="s">
        <v>22</v>
      </c>
      <c r="B19" s="16" t="s">
        <v>23</v>
      </c>
      <c r="C19" s="21">
        <f>C17/C18/12*1000</f>
        <v>157166.66666666666</v>
      </c>
      <c r="D19" s="33">
        <f>C19/12*3</f>
        <v>39291.666666666664</v>
      </c>
      <c r="E19" s="21">
        <f>E17*1000/9/E18</f>
        <v>121966.66666666667</v>
      </c>
      <c r="F19" s="21">
        <v>208733.3</v>
      </c>
    </row>
    <row r="20" spans="1:10" s="17" customFormat="1" ht="25.5">
      <c r="A20" s="18" t="s">
        <v>26</v>
      </c>
      <c r="B20" s="16" t="s">
        <v>2</v>
      </c>
      <c r="C20" s="26">
        <v>64532.800000000003</v>
      </c>
      <c r="D20" s="26">
        <v>30150</v>
      </c>
      <c r="E20" s="26">
        <f>16133.2+F20</f>
        <v>33885.4</v>
      </c>
      <c r="F20" s="26">
        <v>17752.2</v>
      </c>
      <c r="G20" s="15"/>
    </row>
    <row r="21" spans="1:10">
      <c r="A21" s="10" t="s">
        <v>4</v>
      </c>
      <c r="B21" s="11" t="s">
        <v>3</v>
      </c>
      <c r="C21" s="33">
        <v>18.100000000000001</v>
      </c>
      <c r="D21" s="33">
        <v>18.100000000000001</v>
      </c>
      <c r="E21" s="21">
        <v>14</v>
      </c>
      <c r="F21" s="21">
        <v>16</v>
      </c>
    </row>
    <row r="22" spans="1:10" ht="21.95" customHeight="1">
      <c r="A22" s="10" t="s">
        <v>22</v>
      </c>
      <c r="B22" s="6" t="s">
        <v>23</v>
      </c>
      <c r="C22" s="21">
        <f>C20/C21/12*1000</f>
        <v>297112.33885819517</v>
      </c>
      <c r="D22" s="33">
        <f>C22/12*3</f>
        <v>74278.084714548793</v>
      </c>
      <c r="E22" s="21">
        <f>E20*1000/9/E21</f>
        <v>268931.74603174604</v>
      </c>
      <c r="F22" s="21">
        <v>369837.5</v>
      </c>
    </row>
    <row r="23" spans="1:10" ht="39">
      <c r="A23" s="14" t="s">
        <v>21</v>
      </c>
      <c r="B23" s="6" t="s">
        <v>2</v>
      </c>
      <c r="C23" s="26">
        <v>5084</v>
      </c>
      <c r="D23" s="26">
        <v>2798</v>
      </c>
      <c r="E23" s="26">
        <f>1271+F23</f>
        <v>3258.1</v>
      </c>
      <c r="F23" s="26">
        <v>1987.1</v>
      </c>
      <c r="G23" s="15"/>
    </row>
    <row r="24" spans="1:10">
      <c r="A24" s="10" t="s">
        <v>4</v>
      </c>
      <c r="B24" s="11" t="s">
        <v>3</v>
      </c>
      <c r="C24" s="33">
        <v>4</v>
      </c>
      <c r="D24" s="33">
        <v>4</v>
      </c>
      <c r="E24" s="21">
        <v>3.5</v>
      </c>
      <c r="F24" s="21">
        <v>3.5</v>
      </c>
    </row>
    <row r="25" spans="1:10" ht="21.95" customHeight="1">
      <c r="A25" s="10" t="s">
        <v>22</v>
      </c>
      <c r="B25" s="6" t="s">
        <v>23</v>
      </c>
      <c r="C25" s="21">
        <f>C23/C24/12*1000</f>
        <v>105916.66666666667</v>
      </c>
      <c r="D25" s="33">
        <f>C25/12*3</f>
        <v>26479.166666666664</v>
      </c>
      <c r="E25" s="21">
        <f>E23*1000/9/E24</f>
        <v>103431.74603174604</v>
      </c>
      <c r="F25" s="21">
        <v>189247.6</v>
      </c>
    </row>
    <row r="26" spans="1:10" ht="25.5">
      <c r="A26" s="7" t="s">
        <v>19</v>
      </c>
      <c r="B26" s="6" t="s">
        <v>2</v>
      </c>
      <c r="C26" s="26">
        <v>6748</v>
      </c>
      <c r="D26" s="26">
        <v>5205</v>
      </c>
      <c r="E26" s="26">
        <f>1686.9+F26</f>
        <v>4206.7000000000007</v>
      </c>
      <c r="F26" s="26">
        <v>2519.8000000000002</v>
      </c>
      <c r="G26" s="15"/>
    </row>
    <row r="27" spans="1:10">
      <c r="A27" s="10" t="s">
        <v>4</v>
      </c>
      <c r="B27" s="11" t="s">
        <v>3</v>
      </c>
      <c r="C27" s="33">
        <v>7.5</v>
      </c>
      <c r="D27" s="33">
        <v>7.5</v>
      </c>
      <c r="E27" s="21">
        <v>9.5</v>
      </c>
      <c r="F27" s="21">
        <v>8.5</v>
      </c>
    </row>
    <row r="28" spans="1:10" ht="21.95" customHeight="1">
      <c r="A28" s="10" t="s">
        <v>22</v>
      </c>
      <c r="B28" s="6" t="s">
        <v>23</v>
      </c>
      <c r="C28" s="21">
        <f>C26/C27/12*1000</f>
        <v>74977.777777777781</v>
      </c>
      <c r="D28" s="33">
        <f>C28/12*3</f>
        <v>18744.444444444445</v>
      </c>
      <c r="E28" s="33">
        <f>E26*1000/9/E27</f>
        <v>49201.169590643287</v>
      </c>
      <c r="F28" s="33">
        <v>88414</v>
      </c>
    </row>
    <row r="29" spans="1:10" ht="25.5">
      <c r="A29" s="5" t="s">
        <v>5</v>
      </c>
      <c r="B29" s="6" t="s">
        <v>2</v>
      </c>
      <c r="C29" s="33">
        <v>3787</v>
      </c>
      <c r="D29" s="33">
        <v>4318</v>
      </c>
      <c r="E29" s="33">
        <f>2118.7+F29</f>
        <v>3842.6</v>
      </c>
      <c r="F29" s="33">
        <v>1723.9</v>
      </c>
      <c r="G29" s="27"/>
      <c r="H29" s="27"/>
      <c r="I29" s="28"/>
      <c r="J29" s="28"/>
    </row>
    <row r="30" spans="1:10" ht="36.75">
      <c r="A30" s="12" t="s">
        <v>6</v>
      </c>
      <c r="B30" s="6" t="s">
        <v>2</v>
      </c>
      <c r="C30" s="21">
        <v>3227</v>
      </c>
      <c r="D30" s="33">
        <v>2943.5</v>
      </c>
      <c r="E30" s="33">
        <f>3217.5+F30</f>
        <v>6966.3</v>
      </c>
      <c r="F30" s="33">
        <v>3748.8</v>
      </c>
      <c r="G30" s="28"/>
      <c r="H30" s="28"/>
      <c r="I30" s="28"/>
      <c r="J30" s="28"/>
    </row>
    <row r="31" spans="1:10" ht="25.5">
      <c r="A31" s="12" t="s">
        <v>7</v>
      </c>
      <c r="B31" s="6" t="s">
        <v>2</v>
      </c>
      <c r="C31" s="21">
        <v>25</v>
      </c>
      <c r="D31" s="33">
        <f>C31/12*3</f>
        <v>6.25</v>
      </c>
      <c r="E31" s="33">
        <v>0</v>
      </c>
      <c r="F31" s="33">
        <v>0</v>
      </c>
    </row>
    <row r="32" spans="1:10" ht="36.75">
      <c r="A32" s="12" t="s">
        <v>8</v>
      </c>
      <c r="B32" s="6" t="s">
        <v>2</v>
      </c>
      <c r="C32" s="21">
        <v>1870</v>
      </c>
      <c r="D32" s="33">
        <f>C32/12*3</f>
        <v>467.5</v>
      </c>
      <c r="E32" s="33">
        <v>0</v>
      </c>
      <c r="F32" s="33">
        <v>0</v>
      </c>
    </row>
    <row r="33" spans="1:6" ht="52.5">
      <c r="A33" s="12" t="s">
        <v>9</v>
      </c>
      <c r="B33" s="6" t="s">
        <v>2</v>
      </c>
      <c r="C33" s="21">
        <v>7363</v>
      </c>
      <c r="D33" s="33">
        <f>C33/12*3</f>
        <v>1840.75</v>
      </c>
      <c r="E33" s="33">
        <v>255.9</v>
      </c>
      <c r="F33" s="33">
        <v>255.9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ковыльный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2022-05-12T04:02:11Z</dcterms:modified>
</cp:coreProperties>
</file>